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10080" activeTab="1"/>
  </bookViews>
  <sheets>
    <sheet name="3-4 conveyor" sheetId="1" r:id="rId1"/>
    <sheet name="3-7 dam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5" i="2" l="1"/>
  <c r="C13" i="2"/>
  <c r="C12" i="2"/>
  <c r="C9" i="2"/>
  <c r="C11" i="2"/>
  <c r="C10" i="2"/>
  <c r="E13" i="2"/>
  <c r="E10" i="2"/>
  <c r="E11" i="2"/>
  <c r="F17" i="1"/>
  <c r="D17" i="1"/>
  <c r="C17" i="1"/>
  <c r="C16" i="1"/>
  <c r="F16" i="1" s="1"/>
  <c r="D16" i="1"/>
  <c r="D15" i="1"/>
</calcChain>
</file>

<file path=xl/sharedStrings.xml><?xml version="1.0" encoding="utf-8"?>
<sst xmlns="http://schemas.openxmlformats.org/spreadsheetml/2006/main" count="28" uniqueCount="27">
  <si>
    <t>System X has a first cost of $80,000, annual costs estimated at $25,000, and a service life of 3</t>
  </si>
  <si>
    <t>years. System Y has a first cost of$135,000, annual costs that begin at $20,000 in the first year</t>
  </si>
  <si>
    <t>and increase by $5000 each year thereafter, a service life of 6 years, and an estimated salvage</t>
  </si>
  <si>
    <t>value of $40,000. Using an i of8%, determine which alternative should be chosen.</t>
  </si>
  <si>
    <t>3- 4. Two conveyor systems are being studied for use in a manufacturing operation.</t>
  </si>
  <si>
    <t>Time</t>
  </si>
  <si>
    <t>X</t>
  </si>
  <si>
    <t>Y</t>
  </si>
  <si>
    <t>NPV</t>
  </si>
  <si>
    <t>PW</t>
  </si>
  <si>
    <t>EACF</t>
  </si>
  <si>
    <t>Two water impoundment</t>
  </si>
  <si>
    <t>Equal Benefit</t>
  </si>
  <si>
    <t>First plan</t>
  </si>
  <si>
    <t>Second plan</t>
  </si>
  <si>
    <t>IC</t>
  </si>
  <si>
    <t>Annual O&amp;M</t>
  </si>
  <si>
    <t>Upgrade</t>
  </si>
  <si>
    <t>every 15 years</t>
  </si>
  <si>
    <t>Life</t>
  </si>
  <si>
    <t>infinite</t>
  </si>
  <si>
    <t>years</t>
  </si>
  <si>
    <t>i=</t>
  </si>
  <si>
    <t>Annual cost of IC</t>
  </si>
  <si>
    <t>&lt;IC*i</t>
  </si>
  <si>
    <t>Annual Special</t>
  </si>
  <si>
    <t>Total EACF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</si>
</sst>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center"/>
    </xf>
    <xf numFmtId="37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8" fontId="0" fillId="0" borderId="0" xfId="0" applyNumberFormat="1"/>
    <xf numFmtId="8" fontId="0" fillId="2" borderId="0" xfId="0" applyNumberFormat="1" applyFill="1" applyAlignment="1">
      <alignment horizontal="center"/>
    </xf>
    <xf numFmtId="44" fontId="0" fillId="2" borderId="0" xfId="1" applyFont="1" applyFill="1"/>
    <xf numFmtId="8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zoomScale="150" zoomScaleNormal="150" workbookViewId="0">
      <selection activeCell="F17" sqref="F17"/>
    </sheetView>
  </sheetViews>
  <sheetFormatPr defaultRowHeight="14.4" x14ac:dyDescent="0.3"/>
  <cols>
    <col min="3" max="3" width="12" customWidth="1"/>
    <col min="4" max="4" width="11.77734375" bestFit="1" customWidth="1"/>
  </cols>
  <sheetData>
    <row r="2" spans="2:9" ht="18" x14ac:dyDescent="0.35">
      <c r="B2" s="1" t="s">
        <v>4</v>
      </c>
      <c r="C2" s="1"/>
      <c r="D2" s="1"/>
      <c r="E2" s="1"/>
      <c r="F2" s="1"/>
      <c r="G2" s="1"/>
      <c r="H2" s="1"/>
      <c r="I2" s="1"/>
    </row>
    <row r="3" spans="2:9" ht="18" x14ac:dyDescent="0.35">
      <c r="B3" s="1" t="s">
        <v>0</v>
      </c>
      <c r="C3" s="1"/>
      <c r="D3" s="1"/>
      <c r="E3" s="1"/>
      <c r="F3" s="1"/>
      <c r="G3" s="1"/>
      <c r="H3" s="1"/>
      <c r="I3" s="1"/>
    </row>
    <row r="4" spans="2:9" ht="18" x14ac:dyDescent="0.35">
      <c r="B4" s="1" t="s">
        <v>1</v>
      </c>
      <c r="C4" s="1"/>
      <c r="D4" s="1"/>
      <c r="E4" s="1"/>
      <c r="F4" s="1"/>
      <c r="G4" s="1"/>
      <c r="H4" s="1"/>
      <c r="I4" s="1"/>
    </row>
    <row r="5" spans="2:9" ht="18" x14ac:dyDescent="0.35">
      <c r="B5" s="1" t="s">
        <v>2</v>
      </c>
      <c r="C5" s="1"/>
      <c r="D5" s="1"/>
      <c r="E5" s="1"/>
      <c r="F5" s="1"/>
      <c r="G5" s="1"/>
      <c r="H5" s="1"/>
      <c r="I5" s="1"/>
    </row>
    <row r="6" spans="2:9" ht="18" x14ac:dyDescent="0.35">
      <c r="B6" s="1" t="s">
        <v>3</v>
      </c>
      <c r="C6" s="1"/>
      <c r="D6" s="1"/>
      <c r="E6" s="1"/>
      <c r="F6" s="1"/>
      <c r="G6" s="1"/>
      <c r="H6" s="1"/>
      <c r="I6" s="1"/>
    </row>
    <row r="7" spans="2:9" x14ac:dyDescent="0.3">
      <c r="B7" s="2"/>
      <c r="C7" s="2"/>
      <c r="D7" s="2"/>
      <c r="E7" s="2"/>
      <c r="F7" s="2"/>
      <c r="G7" s="2"/>
    </row>
    <row r="8" spans="2:9" x14ac:dyDescent="0.3">
      <c r="B8" s="2" t="s">
        <v>5</v>
      </c>
      <c r="C8" s="2" t="s">
        <v>6</v>
      </c>
      <c r="D8" s="2" t="s">
        <v>7</v>
      </c>
      <c r="E8" s="2"/>
      <c r="F8" s="2"/>
      <c r="G8" s="2"/>
    </row>
    <row r="9" spans="2:9" x14ac:dyDescent="0.3">
      <c r="B9" s="2">
        <v>0</v>
      </c>
      <c r="C9" s="2">
        <v>80000</v>
      </c>
      <c r="D9" s="2">
        <v>135000</v>
      </c>
      <c r="E9" s="2"/>
      <c r="F9" s="2"/>
      <c r="G9" s="2"/>
    </row>
    <row r="10" spans="2:9" x14ac:dyDescent="0.3">
      <c r="B10" s="2">
        <v>1</v>
      </c>
      <c r="C10" s="2">
        <v>25000</v>
      </c>
      <c r="D10" s="2">
        <v>20000</v>
      </c>
      <c r="E10" s="2"/>
      <c r="F10" s="2"/>
      <c r="G10" s="2"/>
    </row>
    <row r="11" spans="2:9" x14ac:dyDescent="0.3">
      <c r="B11" s="2">
        <v>2</v>
      </c>
      <c r="C11" s="2">
        <v>25000</v>
      </c>
      <c r="D11" s="2">
        <v>25000</v>
      </c>
      <c r="E11" s="2"/>
      <c r="F11" s="2"/>
      <c r="G11" s="2"/>
    </row>
    <row r="12" spans="2:9" x14ac:dyDescent="0.3">
      <c r="B12" s="2">
        <v>3</v>
      </c>
      <c r="C12" s="2">
        <v>25000</v>
      </c>
      <c r="D12" s="2">
        <v>30000</v>
      </c>
      <c r="E12" s="2"/>
      <c r="F12" s="2"/>
      <c r="G12" s="2"/>
    </row>
    <row r="13" spans="2:9" x14ac:dyDescent="0.3">
      <c r="B13" s="2">
        <v>4</v>
      </c>
      <c r="C13" s="2"/>
      <c r="D13" s="2">
        <v>35000</v>
      </c>
      <c r="E13" s="2"/>
      <c r="F13" s="2"/>
      <c r="G13" s="2"/>
    </row>
    <row r="14" spans="2:9" x14ac:dyDescent="0.3">
      <c r="B14" s="2">
        <v>5</v>
      </c>
      <c r="C14" s="2"/>
      <c r="D14" s="2">
        <v>40000</v>
      </c>
      <c r="E14" s="2"/>
      <c r="F14" s="2"/>
      <c r="G14" s="2"/>
    </row>
    <row r="15" spans="2:9" x14ac:dyDescent="0.3">
      <c r="B15" s="2">
        <v>6</v>
      </c>
      <c r="C15" s="2"/>
      <c r="D15" s="2">
        <f>45000-40000</f>
        <v>5000</v>
      </c>
      <c r="E15" s="2"/>
      <c r="F15" s="2">
        <v>0.98374472367197896</v>
      </c>
      <c r="G15" s="2"/>
    </row>
    <row r="16" spans="2:9" x14ac:dyDescent="0.3">
      <c r="B16" s="2" t="s">
        <v>8</v>
      </c>
      <c r="C16" s="3">
        <f>NPV(8%,C10:C12)+C9</f>
        <v>144427.42468119698</v>
      </c>
      <c r="D16" s="3">
        <f>NPV(8%,D10:D15)+D9</f>
        <v>254867.17712030967</v>
      </c>
      <c r="E16" s="2" t="s">
        <v>9</v>
      </c>
      <c r="F16" s="2">
        <f>D16/C16</f>
        <v>1.7646730022562733</v>
      </c>
      <c r="G16" s="2"/>
    </row>
    <row r="17" spans="2:7" x14ac:dyDescent="0.3">
      <c r="B17" s="2" t="s">
        <v>10</v>
      </c>
      <c r="C17" s="3">
        <f>-PMT(8%,3,C16)</f>
        <v>56042.681123706265</v>
      </c>
      <c r="D17" s="3">
        <f>-PMT(8%,6,D16)</f>
        <v>55131.691855877245</v>
      </c>
      <c r="E17" s="2"/>
      <c r="F17" s="2">
        <f>D17/C17</f>
        <v>0.98374472367197885</v>
      </c>
      <c r="G17" s="2"/>
    </row>
    <row r="18" spans="2:7" x14ac:dyDescent="0.3">
      <c r="B18" s="2"/>
      <c r="C18" s="2"/>
      <c r="D18" s="2"/>
      <c r="E18" s="2"/>
      <c r="F18" s="2"/>
      <c r="G18" s="2"/>
    </row>
    <row r="19" spans="2:7" x14ac:dyDescent="0.3">
      <c r="B19" s="2"/>
      <c r="C19" s="2"/>
      <c r="D19" s="2"/>
      <c r="E19" s="2"/>
      <c r="F19" s="2"/>
      <c r="G19" s="2"/>
    </row>
    <row r="20" spans="2:7" x14ac:dyDescent="0.3">
      <c r="B20" s="2"/>
      <c r="C20" s="2"/>
      <c r="D20" s="2"/>
      <c r="E20" s="2"/>
      <c r="F20" s="2"/>
      <c r="G20" s="2"/>
    </row>
    <row r="21" spans="2:7" x14ac:dyDescent="0.3">
      <c r="B21" s="2"/>
      <c r="C21" s="2"/>
      <c r="D21" s="2"/>
      <c r="E21" s="2"/>
      <c r="F21" s="2"/>
      <c r="G21" s="2"/>
    </row>
    <row r="22" spans="2:7" x14ac:dyDescent="0.3">
      <c r="B22" s="2"/>
      <c r="C22" s="2"/>
      <c r="D22" s="2"/>
      <c r="E22" s="2"/>
      <c r="F22" s="2"/>
      <c r="G22" s="2"/>
    </row>
    <row r="23" spans="2:7" x14ac:dyDescent="0.3">
      <c r="B23" s="2"/>
      <c r="C23" s="2"/>
      <c r="D23" s="2"/>
      <c r="E23" s="2"/>
      <c r="F23" s="2"/>
      <c r="G23" s="2"/>
    </row>
    <row r="24" spans="2:7" x14ac:dyDescent="0.3">
      <c r="B24" s="2"/>
      <c r="C24" s="2"/>
      <c r="D24" s="2"/>
      <c r="E24" s="2"/>
      <c r="F24" s="2"/>
      <c r="G24" s="2"/>
    </row>
    <row r="25" spans="2:7" x14ac:dyDescent="0.3">
      <c r="B25" s="2"/>
      <c r="C25" s="2"/>
      <c r="D25" s="2"/>
      <c r="E25" s="2"/>
      <c r="F25" s="2"/>
      <c r="G25" s="2"/>
    </row>
    <row r="26" spans="2:7" x14ac:dyDescent="0.3">
      <c r="B26" s="2"/>
      <c r="C26" s="2"/>
      <c r="D26" s="2"/>
      <c r="E26" s="2"/>
      <c r="F26" s="2"/>
      <c r="G26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150" zoomScaleNormal="150" workbookViewId="0">
      <selection activeCell="C15" sqref="C15"/>
    </sheetView>
  </sheetViews>
  <sheetFormatPr defaultRowHeight="14.4" x14ac:dyDescent="0.3"/>
  <cols>
    <col min="2" max="2" width="14.88671875" bestFit="1" customWidth="1"/>
    <col min="3" max="3" width="12.44140625" bestFit="1" customWidth="1"/>
    <col min="4" max="4" width="12.6640625" bestFit="1" customWidth="1"/>
    <col min="5" max="5" width="12.77734375" customWidth="1"/>
  </cols>
  <sheetData>
    <row r="1" spans="1:6" x14ac:dyDescent="0.3">
      <c r="A1" t="s">
        <v>11</v>
      </c>
      <c r="C1" s="2"/>
      <c r="D1" s="2"/>
      <c r="E1" s="2"/>
    </row>
    <row r="2" spans="1:6" x14ac:dyDescent="0.3">
      <c r="A2" t="s">
        <v>12</v>
      </c>
      <c r="C2" s="2"/>
      <c r="D2" s="2"/>
      <c r="E2" s="2"/>
    </row>
    <row r="3" spans="1:6" x14ac:dyDescent="0.3">
      <c r="C3" s="2" t="s">
        <v>13</v>
      </c>
      <c r="D3" s="2"/>
      <c r="E3" s="2" t="s">
        <v>14</v>
      </c>
    </row>
    <row r="4" spans="1:6" x14ac:dyDescent="0.3">
      <c r="B4" t="s">
        <v>15</v>
      </c>
      <c r="C4" s="4">
        <v>6500000</v>
      </c>
      <c r="D4" s="2"/>
      <c r="E4" s="4">
        <v>5000000</v>
      </c>
    </row>
    <row r="5" spans="1:6" x14ac:dyDescent="0.3">
      <c r="B5" t="s">
        <v>16</v>
      </c>
      <c r="C5" s="4">
        <v>300000</v>
      </c>
      <c r="D5" s="2"/>
      <c r="E5" s="4">
        <v>550000</v>
      </c>
    </row>
    <row r="6" spans="1:6" x14ac:dyDescent="0.3">
      <c r="B6" t="s">
        <v>17</v>
      </c>
      <c r="C6" s="4">
        <v>1000000</v>
      </c>
      <c r="D6" s="2" t="s">
        <v>18</v>
      </c>
      <c r="E6" s="4"/>
    </row>
    <row r="7" spans="1:6" x14ac:dyDescent="0.3">
      <c r="B7" t="s">
        <v>19</v>
      </c>
      <c r="C7" s="2" t="s">
        <v>20</v>
      </c>
      <c r="D7" s="2"/>
      <c r="E7" s="5">
        <v>30</v>
      </c>
      <c r="F7" t="s">
        <v>21</v>
      </c>
    </row>
    <row r="8" spans="1:6" x14ac:dyDescent="0.3">
      <c r="B8" s="6" t="s">
        <v>22</v>
      </c>
      <c r="C8" s="2"/>
      <c r="D8" s="7">
        <v>0.06</v>
      </c>
      <c r="E8" s="4"/>
    </row>
    <row r="9" spans="1:6" x14ac:dyDescent="0.3">
      <c r="C9" s="12">
        <f>C6*(1+6%)^-15</f>
        <v>417265.06073554035</v>
      </c>
    </row>
    <row r="10" spans="1:6" x14ac:dyDescent="0.3">
      <c r="B10" t="s">
        <v>23</v>
      </c>
      <c r="C10" s="8">
        <f>C4*D8</f>
        <v>390000</v>
      </c>
      <c r="D10" s="2" t="s">
        <v>24</v>
      </c>
      <c r="E10" s="10">
        <f>-PMT(6%,E7,E4)</f>
        <v>363244.55745023611</v>
      </c>
    </row>
    <row r="11" spans="1:6" x14ac:dyDescent="0.3">
      <c r="B11" t="s">
        <v>16</v>
      </c>
      <c r="C11" s="8">
        <f>C5</f>
        <v>300000</v>
      </c>
      <c r="D11" s="8"/>
      <c r="E11" s="9">
        <f>E5</f>
        <v>550000</v>
      </c>
    </row>
    <row r="12" spans="1:6" x14ac:dyDescent="0.3">
      <c r="B12" t="s">
        <v>25</v>
      </c>
      <c r="C12" s="11">
        <f>-PMT(D8,15,C9)</f>
        <v>42962.763955312665</v>
      </c>
      <c r="D12" s="2"/>
      <c r="E12">
        <v>0</v>
      </c>
    </row>
    <row r="13" spans="1:6" x14ac:dyDescent="0.3">
      <c r="B13" t="s">
        <v>26</v>
      </c>
      <c r="C13" s="8">
        <f>SUM(C10:C12)</f>
        <v>732962.76395531266</v>
      </c>
      <c r="D13" s="8"/>
      <c r="E13" s="10">
        <f>SUM(E10:E12)</f>
        <v>913244.55745023605</v>
      </c>
    </row>
    <row r="14" spans="1:6" x14ac:dyDescent="0.3">
      <c r="E14" s="3"/>
    </row>
    <row r="15" spans="1:6" x14ac:dyDescent="0.3">
      <c r="C15" s="13">
        <f>-PMT(D8,15,0,C6)</f>
        <v>42962.763955312708</v>
      </c>
      <c r="E15" s="8"/>
    </row>
    <row r="16" spans="1:6" x14ac:dyDescent="0.3">
      <c r="E16" s="2"/>
    </row>
    <row r="17" spans="5:15" x14ac:dyDescent="0.3">
      <c r="E17" s="8"/>
      <c r="M17">
        <v>732962.76395531266</v>
      </c>
      <c r="O17">
        <v>913244.55745023605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3-4 conveyor</vt:lpstr>
      <vt:lpstr>3-7 dam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2017-01-22T00:19:47Z</dcterms:created>
  <dcterms:modified xsi:type="dcterms:W3CDTF">2017-01-22T02:17:57Z</dcterms:modified>
</cp:coreProperties>
</file>